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inestamland/Desktop/Budsjett 2022/"/>
    </mc:Choice>
  </mc:AlternateContent>
  <xr:revisionPtr revIDLastSave="0" documentId="13_ncr:1_{09E6D14F-535C-0E4D-8720-8E14DC372C06}" xr6:coauthVersionLast="47" xr6:coauthVersionMax="47" xr10:uidLastSave="{00000000-0000-0000-0000-000000000000}"/>
  <bookViews>
    <workbookView xWindow="0" yWindow="500" windowWidth="33600" windowHeight="18740" activeTab="1" xr2:uid="{00000000-000D-0000-FFFF-FFFF00000000}"/>
  </bookViews>
  <sheets>
    <sheet name="Drift" sheetId="1" r:id="rId1"/>
    <sheet name="Investering" sheetId="3" r:id="rId2"/>
  </sheets>
  <definedNames>
    <definedName name="_xlnm.Print_Area" localSheetId="0">Drift!$A$1:$F$38</definedName>
  </definedNames>
  <calcPr calcId="191028" iterate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D27" i="3"/>
  <c r="E27" i="3"/>
  <c r="F27" i="3"/>
  <c r="C27" i="3"/>
  <c r="D24" i="3"/>
  <c r="E18" i="3"/>
  <c r="E24" i="3" s="1"/>
  <c r="F18" i="3"/>
  <c r="F24" i="3" s="1"/>
  <c r="C18" i="3"/>
  <c r="C24" i="3" s="1"/>
  <c r="E23" i="3" l="1"/>
  <c r="E28" i="3" s="1"/>
  <c r="E30" i="3" s="1"/>
  <c r="F23" i="3"/>
  <c r="F28" i="3" s="1"/>
  <c r="F30" i="3" s="1"/>
  <c r="C23" i="3"/>
  <c r="D23" i="3"/>
  <c r="D28" i="3" l="1"/>
  <c r="D30" i="3" s="1"/>
  <c r="C32" i="3"/>
  <c r="C34" i="1" s="1"/>
  <c r="C28" i="3"/>
  <c r="C30" i="3" s="1"/>
  <c r="D32" i="3" l="1"/>
  <c r="D34" i="1" l="1"/>
  <c r="D38" i="1" s="1"/>
  <c r="E32" i="3"/>
  <c r="F32" i="3" l="1"/>
  <c r="F34" i="1" s="1"/>
  <c r="F38" i="1" s="1"/>
  <c r="E34" i="1"/>
  <c r="E38" i="1" s="1"/>
  <c r="C38" i="1"/>
</calcChain>
</file>

<file path=xl/sharedStrings.xml><?xml version="1.0" encoding="utf-8"?>
<sst xmlns="http://schemas.openxmlformats.org/spreadsheetml/2006/main" count="71" uniqueCount="66">
  <si>
    <t>Forslag til endringer av rådmannens forslag  HP 2023 - 26</t>
  </si>
  <si>
    <t>Tall i hele tusen kr.</t>
  </si>
  <si>
    <r>
      <t>Forslagsstiller - parti :</t>
    </r>
    <r>
      <rPr>
        <b/>
        <sz val="12"/>
        <color theme="1"/>
        <rFont val="Times New Roman"/>
        <family val="1"/>
      </rPr>
      <t xml:space="preserve"> ………………………………………………………………………..</t>
    </r>
  </si>
  <si>
    <t>Forslag til endringer i driftsbudsjettet:</t>
  </si>
  <si>
    <t xml:space="preserve"> Nr</t>
  </si>
  <si>
    <t>Beskrivelse av endringen - hva/hvor</t>
  </si>
  <si>
    <t>Formannskapet</t>
  </si>
  <si>
    <t xml:space="preserve"> </t>
  </si>
  <si>
    <t>Barn, unge og kultur</t>
  </si>
  <si>
    <t>Helse og omsorg</t>
  </si>
  <si>
    <t>Miljø og byutvikling</t>
  </si>
  <si>
    <t>Endringer i andre utgifter/inntekter</t>
  </si>
  <si>
    <t>Kalkulert  effekt av endringen i lån - rente og avdrag</t>
  </si>
  <si>
    <t>Sum netto endring (skal være null hvert år)</t>
  </si>
  <si>
    <t>Om bruk av skjemaet ved forslag om endringer i drift</t>
  </si>
  <si>
    <t>Forslag som innebærer reduserte utgifter og økte inntekter legges inn med negativt fortegn (minus)</t>
  </si>
  <si>
    <t>Forslag som innebærer økte utgifter og reduserte inntekter skal være uten fortegn</t>
  </si>
  <si>
    <t xml:space="preserve">Det er lagt inn sumformler i de fargede cellene i bunnen av tabellen 2023 -26, - ikke skriv i disse. </t>
  </si>
  <si>
    <t>Forslaget er balansert når summen pr år 2023 - 26 = 0.</t>
  </si>
  <si>
    <t>Ved behov for flere linjer  - marker en av radene på det aktuelle området, høyreklikk og klikk på "Sett inn"</t>
  </si>
  <si>
    <t>Forslag til endringer i investeringsbudsjettet:</t>
  </si>
  <si>
    <t>Tekst  - investeringstiltak</t>
  </si>
  <si>
    <t>Sum nto endring foreslås finansiert slik:</t>
  </si>
  <si>
    <t xml:space="preserve">   Endring vedr:</t>
  </si>
  <si>
    <t xml:space="preserve">   Lån</t>
  </si>
  <si>
    <t>Mva-kompensasjon</t>
  </si>
  <si>
    <t xml:space="preserve">   Moms-kompensasjon</t>
  </si>
  <si>
    <t>Lån</t>
  </si>
  <si>
    <t xml:space="preserve">   Tilskudd</t>
  </si>
  <si>
    <t>Bruk av fond</t>
  </si>
  <si>
    <t xml:space="preserve">   Fond</t>
  </si>
  <si>
    <t>Tilskudd</t>
  </si>
  <si>
    <t xml:space="preserve">   Overført fra drift</t>
  </si>
  <si>
    <t>Overført fra drift</t>
  </si>
  <si>
    <t xml:space="preserve">   Sum endret finansiering</t>
  </si>
  <si>
    <t>Sum finansiert</t>
  </si>
  <si>
    <t>Sum endret investering</t>
  </si>
  <si>
    <t>Kontroll: Endret investering - endret finansiering = 0</t>
  </si>
  <si>
    <t>Kalkulert effekt av endringen i lån - rente og avdrag</t>
  </si>
  <si>
    <t xml:space="preserve">Celler med farget bakgrunn inneholder formler. Disse skal det normalt ikke være behov for å endre. </t>
  </si>
  <si>
    <t>Overføring til investering (NB! Overføres til investeringsark)</t>
  </si>
  <si>
    <t>Økt bunnfradrag eiendomsskatt til 1,5 millioner boliger</t>
  </si>
  <si>
    <t>Fortsatt kutte eiendomsskatt næring</t>
  </si>
  <si>
    <t xml:space="preserve">Konkurranseutsetting av tjenester </t>
  </si>
  <si>
    <t xml:space="preserve">Generell oppfølging av klimabudsjett tas ut </t>
  </si>
  <si>
    <t>Ikke innføre flate kutt</t>
  </si>
  <si>
    <t>Oppheve oppsigelsesvern</t>
  </si>
  <si>
    <t>Konkurranseutsetting eiendomsdrift og renhold</t>
  </si>
  <si>
    <t>Oppkjøp private barnehager tas ut</t>
  </si>
  <si>
    <t>Ny fergekai på Bjørkøya tas ut</t>
  </si>
  <si>
    <t>Prosjekt solcelle tas ut</t>
  </si>
  <si>
    <t>Styrke kontingentkasse</t>
  </si>
  <si>
    <t>Prosjekt solcelle</t>
  </si>
  <si>
    <t>Ny skole på Herøya</t>
  </si>
  <si>
    <t>Egenandel Bypakka</t>
  </si>
  <si>
    <t>Til disposisjon for strategiske eiendomskjøp</t>
  </si>
  <si>
    <t>GS-bru Vestsida-sentrum</t>
  </si>
  <si>
    <t>Ikke slå av gatelys</t>
  </si>
  <si>
    <t>Ikke slå av gatevarme</t>
  </si>
  <si>
    <t>Søskenmoderasjon for familier med barn i bhg og SFO</t>
  </si>
  <si>
    <t>Styrke rusforebyggende tiltak</t>
  </si>
  <si>
    <t>Betale ned lånegjeld</t>
  </si>
  <si>
    <r>
      <rPr>
        <b/>
        <sz val="16"/>
        <color theme="1"/>
        <rFont val="Calibri (Brødtekst)"/>
      </rPr>
      <t>Fremskrittspartiet</t>
    </r>
    <r>
      <rPr>
        <b/>
        <sz val="16"/>
        <color theme="1"/>
        <rFont val="Calibri"/>
        <family val="2"/>
        <scheme val="minor"/>
      </rPr>
      <t xml:space="preserve"> og Folkets Parti FNB</t>
    </r>
  </si>
  <si>
    <t>Alle bypakkeprosjekter tas ut av investeringsbudsjettet*</t>
  </si>
  <si>
    <t xml:space="preserve">* Kommunens egenandel i Bypakka er 7 mill årlig, og bypakkeprosjektene finansieres av bompenger. Det er derfor ikke grunnlag for å legge tallene for prosjektene som tas ut inn i det alternative budsjettet. </t>
  </si>
  <si>
    <t>Engangsutbetaling sosialhjelpsmottakere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</si>
</sst>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6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Calibri (Brødtekst)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5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3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9" fillId="2" borderId="11" xfId="0" applyFont="1" applyFill="1" applyBorder="1"/>
    <xf numFmtId="0" fontId="10" fillId="2" borderId="0" xfId="0" applyFont="1" applyFill="1"/>
    <xf numFmtId="0" fontId="10" fillId="0" borderId="0" xfId="0" applyFont="1"/>
    <xf numFmtId="0" fontId="11" fillId="2" borderId="0" xfId="0" applyFont="1" applyFill="1" applyAlignment="1">
      <alignment vertical="center"/>
    </xf>
    <xf numFmtId="0" fontId="12" fillId="0" borderId="0" xfId="0" applyFont="1"/>
    <xf numFmtId="0" fontId="13" fillId="0" borderId="1" xfId="0" applyFont="1" applyBorder="1"/>
    <xf numFmtId="0" fontId="3" fillId="4" borderId="7" xfId="0" applyFont="1" applyFill="1" applyBorder="1" applyAlignment="1">
      <alignment horizontal="right" vertical="center" wrapText="1"/>
    </xf>
    <xf numFmtId="0" fontId="0" fillId="5" borderId="20" xfId="0" applyFill="1" applyBorder="1"/>
    <xf numFmtId="0" fontId="0" fillId="5" borderId="7" xfId="0" applyFill="1" applyBorder="1"/>
    <xf numFmtId="0" fontId="0" fillId="5" borderId="21" xfId="0" applyFill="1" applyBorder="1"/>
    <xf numFmtId="0" fontId="3" fillId="5" borderId="7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" fontId="3" fillId="5" borderId="7" xfId="0" applyNumberFormat="1" applyFont="1" applyFill="1" applyBorder="1" applyAlignment="1">
      <alignment horizontal="right" vertical="center" wrapText="1"/>
    </xf>
    <xf numFmtId="1" fontId="3" fillId="3" borderId="7" xfId="0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0" fontId="14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0" borderId="7" xfId="0" applyBorder="1"/>
    <xf numFmtId="0" fontId="3" fillId="3" borderId="6" xfId="0" applyFont="1" applyFill="1" applyBorder="1" applyAlignment="1">
      <alignment vertical="center" wrapText="1"/>
    </xf>
    <xf numFmtId="0" fontId="0" fillId="3" borderId="7" xfId="0" applyFill="1" applyBorder="1"/>
    <xf numFmtId="0" fontId="3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0" fontId="2" fillId="2" borderId="3" xfId="0" applyFont="1" applyFill="1" applyBorder="1" applyAlignment="1">
      <alignment vertical="center" wrapText="1"/>
    </xf>
    <xf numFmtId="0" fontId="0" fillId="0" borderId="3" xfId="0" applyBorder="1"/>
    <xf numFmtId="0" fontId="3" fillId="5" borderId="6" xfId="0" applyFont="1" applyFill="1" applyBorder="1" applyAlignment="1">
      <alignment vertical="center" wrapText="1"/>
    </xf>
    <xf numFmtId="0" fontId="0" fillId="5" borderId="19" xfId="0" applyFill="1" applyBorder="1" applyAlignment="1">
      <alignment wrapText="1"/>
    </xf>
    <xf numFmtId="0" fontId="3" fillId="4" borderId="4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7</xdr:row>
      <xdr:rowOff>38099</xdr:rowOff>
    </xdr:from>
    <xdr:to>
      <xdr:col>15</xdr:col>
      <xdr:colOff>257174</xdr:colOff>
      <xdr:row>30</xdr:row>
      <xdr:rowOff>9525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9130B801-71A0-435B-AC59-17E51EC0AA1A}"/>
            </a:ext>
          </a:extLst>
        </xdr:cNvPr>
        <xdr:cNvSpPr txBox="1"/>
      </xdr:nvSpPr>
      <xdr:spPr>
        <a:xfrm>
          <a:off x="7286625" y="1704974"/>
          <a:ext cx="6362699" cy="48006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Om bruk av skjemaet for</a:t>
          </a:r>
          <a:r>
            <a:rPr lang="nb-NO" sz="1400" b="1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nb-NO" sz="14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i investeringsbudsjettet</a:t>
          </a:r>
          <a:r>
            <a:rPr lang="nb-NO" sz="14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nb-N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nb-NO" sz="1100" b="1" baseline="0"/>
        </a:p>
        <a:p>
          <a:r>
            <a:rPr lang="nb-NO" sz="1100" b="1" baseline="0"/>
            <a:t>I regnearket skal forslag til endret investering legges inn  brutto, dvs. inkl. merverdiavgift. </a:t>
          </a:r>
        </a:p>
        <a:p>
          <a:r>
            <a:rPr lang="nb-NO" sz="1100" b="1" baseline="0"/>
            <a:t>Skal det forslås endringer i investeringsnivå, må også finansieringen endres. </a:t>
          </a:r>
          <a:r>
            <a:rPr lang="nb-NO" sz="1100" b="0" baseline="0"/>
            <a:t>Dette regnearket skal sørge for at forslag til endring i investeringene også inneholder nødvendige finansieringsendringer. </a:t>
          </a:r>
        </a:p>
        <a:p>
          <a:endParaRPr lang="nb-NO" sz="1100" b="0" baseline="0"/>
        </a:p>
        <a:p>
          <a:r>
            <a:rPr lang="nb-NO" sz="1100" b="1" baseline="0"/>
            <a:t>Forslaget er i balanse når   </a:t>
          </a:r>
          <a:r>
            <a:rPr lang="nb-NO" sz="1100" b="1" i="1" baseline="0"/>
            <a:t>"Sum endret investering" </a:t>
          </a:r>
          <a:r>
            <a:rPr lang="nb-NO" sz="1100" b="1" baseline="0"/>
            <a:t>= </a:t>
          </a:r>
          <a:r>
            <a:rPr lang="nb-NO" sz="1100" b="1" i="1" baseline="0"/>
            <a:t>"Sum endret finansiering" </a:t>
          </a:r>
          <a:r>
            <a:rPr lang="nb-NO" sz="1100" b="1" baseline="0"/>
            <a:t>for alle årene. </a:t>
          </a:r>
          <a:r>
            <a:rPr lang="nb-NO" sz="1100" b="0" baseline="0"/>
            <a:t>Raden </a:t>
          </a:r>
          <a:r>
            <a:rPr lang="nb-NO" sz="1100" b="0" i="1" baseline="0"/>
            <a:t>"Kontroll: Endret investering - endret finansiering = 0" </a:t>
          </a:r>
          <a:r>
            <a:rPr lang="nb-NO" sz="1100" b="0" i="0" baseline="0"/>
            <a:t>må være 0</a:t>
          </a:r>
          <a:r>
            <a:rPr lang="nb-NO" sz="1100" b="0" baseline="0"/>
            <a:t> alle år i planperioden.</a:t>
          </a:r>
        </a:p>
        <a:p>
          <a:endParaRPr lang="nb-NO" sz="1100" b="0" baseline="0"/>
        </a:p>
        <a:p>
          <a:r>
            <a:rPr lang="nb-NO" sz="1100" b="1" baseline="0"/>
            <a:t>Regnearket beregner automatisk endret låneopptak, mens 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annen finansiering som tilskudd, fond, overføring fra drift kan legges inn.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 b="0" baseline="0"/>
            <a:t>Med mindre det føres opp annen finansiering som tilskudd, fond, overføring fra drift, forutsettes det i regnearket at endringer i investeringsnivå finansieres gjennom endret låneopptak. Endring i </a:t>
          </a:r>
          <a:r>
            <a:rPr lang="nb-NO" sz="1100" b="0" i="1" baseline="0"/>
            <a:t>"Overført fra drift" </a:t>
          </a:r>
          <a:r>
            <a:rPr lang="nb-NO" sz="1100" b="0" baseline="0"/>
            <a:t>legges inn i egen rad i arkfanen "Drift". Beregningen tar det hensyn til forventet endring i moms-kompensasjon. </a:t>
          </a:r>
        </a:p>
        <a:p>
          <a:endParaRPr lang="nb-NO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Endret låneopptak har effekt på rente og avdrag.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egnearket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beregner denne effekten og overfører den til 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driftsbudsjettet.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Regnearket regner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automatisk ut kalkulert effekt på rente og avdrag av endret låneopptak i raden med blå bakgrunn. Det er lagt til grunn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7,4 %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som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samlet kalkulert effekt på rente og avdrag (r+a).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Denne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endringen overføres automatisk til raden </a:t>
          </a:r>
          <a:r>
            <a:rPr lang="nb-NO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"Kalkulert effekt av endringen i lån - rente og avdrag"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arkfanen "Drift"</a:t>
          </a:r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Celler med farget bakgrunn inneholder formler. Disse skal det normalt ikke være behov for å endre. </a:t>
          </a:r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enkelte områder er det særlige regler for merverdiavgift og momskompensasjon, slik som noen investeringer/kjøp av tomt og eiendom og investeringer innen vann, avløp og renovasjon (VAR). I disse tilfellene vil det være behov for tilpasninger av formlene i regnearket. Ta kontakt med økonomisjef ved spørsmål om slike tilfeller.</a:t>
          </a:r>
        </a:p>
        <a:p>
          <a:endParaRPr lang="nb-NO" sz="1100" b="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 2013 –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zoomScale="110" zoomScaleNormal="110" workbookViewId="0">
      <selection activeCell="K16" sqref="K16"/>
    </sheetView>
  </sheetViews>
  <sheetFormatPr baseColWidth="10" defaultColWidth="11.5" defaultRowHeight="15" x14ac:dyDescent="0.2"/>
  <cols>
    <col min="1" max="1" width="4.83203125" customWidth="1"/>
    <col min="2" max="2" width="46.83203125" customWidth="1"/>
    <col min="3" max="3" width="12.33203125" bestFit="1" customWidth="1"/>
    <col min="4" max="4" width="12.6640625" bestFit="1" customWidth="1"/>
  </cols>
  <sheetData>
    <row r="1" spans="1:6" s="34" customFormat="1" ht="23" x14ac:dyDescent="0.25">
      <c r="A1" s="35" t="s">
        <v>0</v>
      </c>
      <c r="B1" s="4"/>
      <c r="C1" s="33"/>
      <c r="D1" s="33"/>
      <c r="E1" s="33"/>
      <c r="F1" s="33"/>
    </row>
    <row r="2" spans="1:6" ht="16" x14ac:dyDescent="0.2">
      <c r="A2" s="6" t="s">
        <v>1</v>
      </c>
      <c r="B2" s="3"/>
      <c r="C2" s="1"/>
      <c r="D2" s="1"/>
      <c r="E2" s="1"/>
      <c r="F2" s="1"/>
    </row>
    <row r="3" spans="1:6" ht="16" x14ac:dyDescent="0.2">
      <c r="A3" s="6"/>
      <c r="B3" s="3"/>
      <c r="C3" s="1"/>
      <c r="D3" s="1"/>
      <c r="E3" s="1"/>
      <c r="F3" s="1"/>
    </row>
    <row r="4" spans="1:6" ht="21" x14ac:dyDescent="0.25">
      <c r="A4" s="4" t="s">
        <v>2</v>
      </c>
      <c r="B4" s="4"/>
      <c r="C4" s="51" t="s">
        <v>62</v>
      </c>
      <c r="D4" s="1"/>
      <c r="E4" s="1"/>
      <c r="F4" s="1"/>
    </row>
    <row r="5" spans="1:6" ht="12.75" customHeight="1" x14ac:dyDescent="0.2">
      <c r="A5" s="4"/>
      <c r="B5" s="4"/>
      <c r="C5" s="1"/>
      <c r="D5" s="1"/>
      <c r="E5" s="1"/>
      <c r="F5" s="1"/>
    </row>
    <row r="6" spans="1:6" ht="20" x14ac:dyDescent="0.2">
      <c r="A6" s="26" t="s">
        <v>3</v>
      </c>
      <c r="B6" s="26"/>
      <c r="C6" s="27"/>
      <c r="D6" s="1"/>
      <c r="E6" s="1"/>
      <c r="F6" s="1"/>
    </row>
    <row r="7" spans="1:6" ht="18.75" customHeight="1" thickBot="1" x14ac:dyDescent="0.25">
      <c r="A7" s="6"/>
      <c r="B7" s="1"/>
      <c r="C7" s="1"/>
      <c r="D7" s="1"/>
      <c r="E7" s="1"/>
      <c r="F7" s="1"/>
    </row>
    <row r="8" spans="1:6" ht="24.75" customHeight="1" x14ac:dyDescent="0.2">
      <c r="A8" s="15" t="s">
        <v>4</v>
      </c>
      <c r="B8" s="15" t="s">
        <v>5</v>
      </c>
      <c r="C8" s="28">
        <v>2023</v>
      </c>
      <c r="D8" s="28">
        <v>2024</v>
      </c>
      <c r="E8" s="28">
        <v>2025</v>
      </c>
      <c r="F8" s="28">
        <v>2026</v>
      </c>
    </row>
    <row r="9" spans="1:6" x14ac:dyDescent="0.2">
      <c r="A9" s="54" t="s">
        <v>6</v>
      </c>
      <c r="B9" s="55"/>
      <c r="C9" s="20"/>
      <c r="D9" s="20"/>
      <c r="E9" s="20"/>
      <c r="F9" s="21"/>
    </row>
    <row r="10" spans="1:6" ht="17" x14ac:dyDescent="0.2">
      <c r="A10" s="11"/>
      <c r="B10" s="11" t="s">
        <v>41</v>
      </c>
      <c r="C10" s="12">
        <v>35000</v>
      </c>
      <c r="D10" s="12">
        <v>35000</v>
      </c>
      <c r="E10" s="12">
        <v>35000</v>
      </c>
      <c r="F10" s="12">
        <v>35000</v>
      </c>
    </row>
    <row r="11" spans="1:6" ht="17" x14ac:dyDescent="0.2">
      <c r="A11" s="11"/>
      <c r="B11" s="11" t="s">
        <v>42</v>
      </c>
      <c r="C11" s="12">
        <v>8500</v>
      </c>
      <c r="D11" s="12">
        <v>8500</v>
      </c>
      <c r="E11" s="12">
        <v>8500</v>
      </c>
      <c r="F11" s="12">
        <v>8500</v>
      </c>
    </row>
    <row r="12" spans="1:6" ht="17" x14ac:dyDescent="0.2">
      <c r="A12" s="11"/>
      <c r="B12" s="11" t="s">
        <v>45</v>
      </c>
      <c r="C12" s="12"/>
      <c r="D12" s="12">
        <v>30000</v>
      </c>
      <c r="E12" s="12">
        <v>30000</v>
      </c>
      <c r="F12" s="12">
        <v>30000</v>
      </c>
    </row>
    <row r="13" spans="1:6" ht="17" x14ac:dyDescent="0.2">
      <c r="A13" s="11"/>
      <c r="B13" s="11" t="s">
        <v>46</v>
      </c>
      <c r="C13" s="12">
        <v>-1000</v>
      </c>
      <c r="D13" s="12">
        <v>-4000</v>
      </c>
      <c r="E13" s="12">
        <v>-6000</v>
      </c>
      <c r="F13" s="12">
        <v>-8000</v>
      </c>
    </row>
    <row r="14" spans="1:6" ht="17" x14ac:dyDescent="0.2">
      <c r="A14" s="11"/>
      <c r="B14" s="11" t="s">
        <v>65</v>
      </c>
      <c r="C14" s="12">
        <v>500</v>
      </c>
      <c r="D14" s="12"/>
      <c r="E14" s="12"/>
      <c r="F14" s="12"/>
    </row>
    <row r="15" spans="1:6" ht="17" x14ac:dyDescent="0.2">
      <c r="A15" s="11"/>
      <c r="B15" s="11" t="s">
        <v>61</v>
      </c>
      <c r="C15" s="12"/>
      <c r="D15" s="12">
        <v>16066</v>
      </c>
      <c r="E15" s="12">
        <v>16725</v>
      </c>
      <c r="F15" s="12">
        <v>16484</v>
      </c>
    </row>
    <row r="16" spans="1:6" ht="16" x14ac:dyDescent="0.2">
      <c r="A16" s="11"/>
      <c r="B16" s="11"/>
      <c r="C16" s="12"/>
      <c r="D16" s="12"/>
      <c r="E16" s="12"/>
      <c r="F16" s="12"/>
    </row>
    <row r="17" spans="1:6" x14ac:dyDescent="0.2">
      <c r="A17" s="54" t="s">
        <v>8</v>
      </c>
      <c r="B17" s="55"/>
      <c r="C17" s="20"/>
      <c r="D17" s="20"/>
      <c r="E17" s="20"/>
      <c r="F17" s="21"/>
    </row>
    <row r="18" spans="1:6" ht="16" x14ac:dyDescent="0.2">
      <c r="A18" s="11"/>
      <c r="B18" t="s">
        <v>51</v>
      </c>
      <c r="C18">
        <v>280</v>
      </c>
      <c r="D18">
        <v>300</v>
      </c>
      <c r="E18">
        <v>300</v>
      </c>
      <c r="F18">
        <v>300</v>
      </c>
    </row>
    <row r="19" spans="1:6" ht="17" x14ac:dyDescent="0.2">
      <c r="A19" s="11"/>
      <c r="B19" s="11" t="s">
        <v>59</v>
      </c>
      <c r="C19" s="12">
        <v>1500</v>
      </c>
      <c r="D19" s="12">
        <v>1500</v>
      </c>
      <c r="E19" s="12">
        <v>1500</v>
      </c>
      <c r="F19" s="12">
        <v>1500</v>
      </c>
    </row>
    <row r="20" spans="1:6" ht="16" x14ac:dyDescent="0.2">
      <c r="A20" s="11"/>
      <c r="B20" s="11"/>
      <c r="C20" s="12"/>
      <c r="D20" s="12"/>
      <c r="E20" s="12"/>
      <c r="F20" s="12"/>
    </row>
    <row r="21" spans="1:6" ht="16" x14ac:dyDescent="0.2">
      <c r="A21" s="11"/>
      <c r="B21" s="11"/>
      <c r="C21" s="12"/>
      <c r="D21" s="12"/>
      <c r="E21" s="12"/>
      <c r="F21" s="12"/>
    </row>
    <row r="22" spans="1:6" x14ac:dyDescent="0.2">
      <c r="A22" s="54" t="s">
        <v>9</v>
      </c>
      <c r="B22" s="55"/>
      <c r="C22" s="20"/>
      <c r="D22" s="20"/>
      <c r="E22" s="20"/>
      <c r="F22" s="21"/>
    </row>
    <row r="23" spans="1:6" ht="18" customHeight="1" x14ac:dyDescent="0.2">
      <c r="A23" s="11"/>
      <c r="B23" s="11" t="s">
        <v>43</v>
      </c>
      <c r="C23" s="12">
        <v>-40000</v>
      </c>
      <c r="D23" s="12">
        <v>-80000</v>
      </c>
      <c r="E23" s="12">
        <v>-80000</v>
      </c>
      <c r="F23" s="12">
        <v>-80000</v>
      </c>
    </row>
    <row r="24" spans="1:6" ht="18" customHeight="1" x14ac:dyDescent="0.2">
      <c r="A24" s="11"/>
      <c r="B24" s="11" t="s">
        <v>60</v>
      </c>
      <c r="C24" s="12"/>
      <c r="D24" s="12">
        <v>1000</v>
      </c>
      <c r="E24" s="12">
        <v>1000</v>
      </c>
      <c r="F24" s="12">
        <v>1000</v>
      </c>
    </row>
    <row r="25" spans="1:6" ht="18" customHeight="1" x14ac:dyDescent="0.2">
      <c r="A25" s="11"/>
      <c r="B25" s="48"/>
      <c r="C25" s="52"/>
      <c r="D25" s="52"/>
      <c r="E25" s="52"/>
      <c r="F25" s="52"/>
    </row>
    <row r="26" spans="1:6" x14ac:dyDescent="0.2">
      <c r="A26" s="54" t="s">
        <v>10</v>
      </c>
      <c r="B26" s="55"/>
      <c r="C26" s="20"/>
      <c r="D26" s="20"/>
      <c r="E26" s="20"/>
      <c r="F26" s="21"/>
    </row>
    <row r="27" spans="1:6" ht="18" customHeight="1" x14ac:dyDescent="0.2">
      <c r="A27" s="11"/>
      <c r="B27" s="11" t="s">
        <v>47</v>
      </c>
      <c r="C27" s="12">
        <v>-4500</v>
      </c>
      <c r="D27" s="12">
        <v>-8000</v>
      </c>
      <c r="E27" s="12">
        <v>-8000</v>
      </c>
      <c r="F27" s="12">
        <v>-8000</v>
      </c>
    </row>
    <row r="28" spans="1:6" ht="18" customHeight="1" x14ac:dyDescent="0.2">
      <c r="A28" s="11"/>
      <c r="B28" s="11" t="s">
        <v>52</v>
      </c>
      <c r="C28" s="12"/>
      <c r="D28" s="12">
        <v>2000</v>
      </c>
      <c r="E28" s="12">
        <v>4000</v>
      </c>
      <c r="F28" s="12">
        <v>6000</v>
      </c>
    </row>
    <row r="29" spans="1:6" ht="18" customHeight="1" x14ac:dyDescent="0.2">
      <c r="A29" s="11"/>
      <c r="B29" s="11" t="s">
        <v>56</v>
      </c>
      <c r="C29" s="12"/>
      <c r="D29" s="12">
        <v>-100</v>
      </c>
      <c r="E29" s="12">
        <v>-1000</v>
      </c>
      <c r="F29" s="12">
        <v>-1000</v>
      </c>
    </row>
    <row r="30" spans="1:6" ht="18" customHeight="1" x14ac:dyDescent="0.2">
      <c r="A30" s="11"/>
      <c r="B30" s="11" t="s">
        <v>58</v>
      </c>
      <c r="C30" s="12">
        <v>1000</v>
      </c>
      <c r="D30" s="12">
        <v>1000</v>
      </c>
      <c r="E30" s="12">
        <v>1000</v>
      </c>
      <c r="F30" s="12">
        <v>1000</v>
      </c>
    </row>
    <row r="31" spans="1:6" ht="17" x14ac:dyDescent="0.2">
      <c r="A31" s="11"/>
      <c r="B31" s="11" t="s">
        <v>57</v>
      </c>
      <c r="C31" s="12">
        <v>1000</v>
      </c>
      <c r="D31" s="12">
        <v>1000</v>
      </c>
      <c r="E31" s="12">
        <v>1000</v>
      </c>
      <c r="F31" s="12">
        <v>1000</v>
      </c>
    </row>
    <row r="32" spans="1:6" ht="16" x14ac:dyDescent="0.2">
      <c r="A32" s="46"/>
      <c r="B32" s="47"/>
      <c r="C32" s="12"/>
      <c r="D32" s="12"/>
      <c r="E32" s="12"/>
      <c r="F32" s="12"/>
    </row>
    <row r="33" spans="1:6" ht="16" x14ac:dyDescent="0.2">
      <c r="A33" s="54" t="s">
        <v>11</v>
      </c>
      <c r="B33" s="55"/>
      <c r="C33" s="12"/>
      <c r="D33" s="12"/>
      <c r="E33" s="12"/>
      <c r="F33" s="12"/>
    </row>
    <row r="34" spans="1:6" ht="16" x14ac:dyDescent="0.2">
      <c r="A34" s="11"/>
      <c r="B34" s="37" t="s">
        <v>12</v>
      </c>
      <c r="C34" s="44">
        <f>Investering!C32</f>
        <v>-2280.1626016260166</v>
      </c>
      <c r="D34" s="44">
        <f>Investering!D32</f>
        <v>-4265.5284552845533</v>
      </c>
      <c r="E34" s="44">
        <f>Investering!E32</f>
        <v>-4024.8780487804884</v>
      </c>
      <c r="F34" s="44">
        <f>Investering!F32</f>
        <v>-3784.2276422764235</v>
      </c>
    </row>
    <row r="35" spans="1:6" ht="16" x14ac:dyDescent="0.2">
      <c r="A35" s="11"/>
      <c r="B35" s="37" t="s">
        <v>40</v>
      </c>
      <c r="D35" s="12"/>
      <c r="E35" s="12"/>
      <c r="F35" s="12"/>
    </row>
    <row r="36" spans="1:6" ht="16" x14ac:dyDescent="0.2">
      <c r="A36" s="11"/>
      <c r="B36" s="11"/>
      <c r="C36" s="12"/>
      <c r="D36" s="12"/>
      <c r="E36" s="12"/>
      <c r="F36" s="12"/>
    </row>
    <row r="37" spans="1:6" ht="17" thickBot="1" x14ac:dyDescent="0.25">
      <c r="A37" s="13"/>
      <c r="B37" s="13"/>
      <c r="C37" s="14"/>
      <c r="D37" s="14"/>
      <c r="E37" s="14"/>
      <c r="F37" s="14"/>
    </row>
    <row r="38" spans="1:6" ht="25.5" customHeight="1" thickBot="1" x14ac:dyDescent="0.25">
      <c r="A38" s="42"/>
      <c r="B38" s="43" t="s">
        <v>13</v>
      </c>
      <c r="C38" s="49">
        <f>SUM(C10:C37)</f>
        <v>-0.16260162601656702</v>
      </c>
      <c r="D38" s="49">
        <f>SUM(D10:D37)</f>
        <v>0.4715447154467256</v>
      </c>
      <c r="E38" s="49">
        <f>SUM(E10:E37)</f>
        <v>0.12195121951162946</v>
      </c>
      <c r="F38" s="49">
        <f>SUM(F10:F37)</f>
        <v>-0.22764227642346668</v>
      </c>
    </row>
    <row r="39" spans="1:6" x14ac:dyDescent="0.2">
      <c r="A39" s="1"/>
      <c r="B39" s="1"/>
      <c r="C39" s="1"/>
      <c r="D39" s="1"/>
      <c r="E39" s="1"/>
      <c r="F39" s="1"/>
    </row>
    <row r="40" spans="1:6" ht="18" x14ac:dyDescent="0.2">
      <c r="A40" s="25" t="s">
        <v>14</v>
      </c>
      <c r="B40" s="16"/>
      <c r="C40" s="16"/>
      <c r="D40" s="16"/>
      <c r="E40" s="16"/>
      <c r="F40" s="17"/>
    </row>
    <row r="41" spans="1:6" x14ac:dyDescent="0.2">
      <c r="A41" s="18" t="s">
        <v>15</v>
      </c>
      <c r="B41" s="1"/>
      <c r="C41" s="1"/>
      <c r="D41" s="1"/>
      <c r="E41" s="1"/>
      <c r="F41" s="19"/>
    </row>
    <row r="42" spans="1:6" x14ac:dyDescent="0.2">
      <c r="A42" s="18" t="s">
        <v>16</v>
      </c>
      <c r="B42" s="1"/>
      <c r="C42" s="1"/>
      <c r="D42" s="1"/>
      <c r="E42" s="1"/>
      <c r="F42" s="19"/>
    </row>
    <row r="43" spans="1:6" x14ac:dyDescent="0.2">
      <c r="A43" s="18" t="s">
        <v>17</v>
      </c>
      <c r="B43" s="1"/>
      <c r="C43" s="1"/>
      <c r="D43" s="1"/>
      <c r="E43" s="1"/>
      <c r="F43" s="19"/>
    </row>
    <row r="44" spans="1:6" ht="16" x14ac:dyDescent="0.2">
      <c r="A44" s="32" t="s">
        <v>18</v>
      </c>
      <c r="B44" s="1"/>
      <c r="C44" s="1"/>
      <c r="D44" s="1"/>
      <c r="E44" s="1"/>
      <c r="F44" s="19"/>
    </row>
    <row r="45" spans="1:6" x14ac:dyDescent="0.2">
      <c r="A45" s="22" t="s">
        <v>39</v>
      </c>
      <c r="B45" s="1"/>
      <c r="C45" s="1"/>
      <c r="D45" s="1"/>
      <c r="E45" s="1"/>
      <c r="F45" s="19"/>
    </row>
    <row r="46" spans="1:6" x14ac:dyDescent="0.2">
      <c r="A46" s="22" t="s">
        <v>19</v>
      </c>
      <c r="B46" s="23"/>
      <c r="C46" s="23"/>
      <c r="D46" s="23"/>
      <c r="E46" s="23"/>
      <c r="F46" s="24"/>
    </row>
    <row r="47" spans="1:6" s="36" customFormat="1" ht="24" x14ac:dyDescent="0.3">
      <c r="A47" s="6"/>
      <c r="B47" s="3"/>
      <c r="C47" s="1"/>
      <c r="D47" s="1"/>
      <c r="E47" s="1"/>
      <c r="F47" s="1"/>
    </row>
    <row r="48" spans="1:6" ht="16" x14ac:dyDescent="0.2">
      <c r="A48" s="5"/>
      <c r="B48" s="1"/>
      <c r="C48" s="1"/>
      <c r="D48" s="1"/>
      <c r="E48" s="1"/>
      <c r="F48" s="1"/>
    </row>
    <row r="49" spans="1:6" ht="16" x14ac:dyDescent="0.2">
      <c r="A49" s="5"/>
      <c r="B49" s="1"/>
      <c r="C49" s="1"/>
      <c r="D49" s="1"/>
      <c r="E49" s="1"/>
      <c r="F49" s="1"/>
    </row>
    <row r="50" spans="1:6" ht="16" x14ac:dyDescent="0.2">
      <c r="A50" s="5"/>
      <c r="B50" s="1"/>
      <c r="C50" s="1"/>
      <c r="D50" s="1"/>
      <c r="E50" s="1"/>
      <c r="F50" s="1"/>
    </row>
  </sheetData>
  <mergeCells count="5">
    <mergeCell ref="A22:B22"/>
    <mergeCell ref="A26:B26"/>
    <mergeCell ref="A33:B33"/>
    <mergeCell ref="A9:B9"/>
    <mergeCell ref="A17:B17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>&amp;C&amp;P</oddHeader>
    <oddFooter>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"/>
  <sheetViews>
    <sheetView tabSelected="1" topLeftCell="A7" workbookViewId="0">
      <selection activeCell="I37" sqref="I37"/>
    </sheetView>
  </sheetViews>
  <sheetFormatPr baseColWidth="10" defaultColWidth="11.5" defaultRowHeight="15" x14ac:dyDescent="0.2"/>
  <cols>
    <col min="1" max="1" width="5.5" customWidth="1"/>
    <col min="2" max="2" width="45.1640625" customWidth="1"/>
    <col min="3" max="3" width="13" bestFit="1" customWidth="1"/>
  </cols>
  <sheetData>
    <row r="1" spans="1:6" ht="23" x14ac:dyDescent="0.25">
      <c r="A1" s="35" t="s">
        <v>0</v>
      </c>
      <c r="B1" s="4"/>
      <c r="C1" s="33"/>
      <c r="D1" s="33"/>
      <c r="E1" s="33"/>
      <c r="F1" s="33"/>
    </row>
    <row r="2" spans="1:6" ht="16" x14ac:dyDescent="0.2">
      <c r="A2" s="6" t="s">
        <v>1</v>
      </c>
      <c r="B2" s="3"/>
      <c r="C2" s="1"/>
      <c r="D2" s="1"/>
      <c r="E2" s="1"/>
      <c r="F2" s="1"/>
    </row>
    <row r="3" spans="1:6" ht="16" x14ac:dyDescent="0.2">
      <c r="A3" s="6"/>
      <c r="B3" s="3"/>
      <c r="C3" s="1"/>
      <c r="D3" s="1"/>
      <c r="E3" s="1"/>
      <c r="F3" s="1"/>
    </row>
    <row r="4" spans="1:6" ht="20" x14ac:dyDescent="0.2">
      <c r="A4" s="4" t="s">
        <v>2</v>
      </c>
      <c r="B4" s="4"/>
      <c r="C4" s="1"/>
      <c r="D4" s="1"/>
      <c r="E4" s="1"/>
      <c r="F4" s="1"/>
    </row>
    <row r="5" spans="1:6" ht="20" x14ac:dyDescent="0.2">
      <c r="A5" s="4"/>
      <c r="B5" s="4"/>
      <c r="C5" s="1"/>
      <c r="D5" s="1"/>
      <c r="E5" s="1"/>
      <c r="F5" s="1"/>
    </row>
    <row r="6" spans="1:6" ht="20" x14ac:dyDescent="0.2">
      <c r="A6" s="26" t="s">
        <v>20</v>
      </c>
      <c r="B6" s="26"/>
      <c r="C6" s="27"/>
      <c r="D6" s="1"/>
      <c r="E6" s="1"/>
      <c r="F6" s="1"/>
    </row>
    <row r="7" spans="1:6" ht="17" thickBot="1" x14ac:dyDescent="0.25">
      <c r="A7" s="3"/>
      <c r="B7" s="1"/>
      <c r="C7" s="1"/>
      <c r="D7" s="1"/>
      <c r="E7" s="1"/>
      <c r="F7" s="1"/>
    </row>
    <row r="8" spans="1:6" ht="17" x14ac:dyDescent="0.2">
      <c r="A8" s="31" t="s">
        <v>4</v>
      </c>
      <c r="B8" s="31" t="s">
        <v>21</v>
      </c>
      <c r="C8" s="28">
        <v>2023</v>
      </c>
      <c r="D8" s="28">
        <v>2024</v>
      </c>
      <c r="E8" s="28">
        <v>2025</v>
      </c>
      <c r="F8" s="28">
        <v>2026</v>
      </c>
    </row>
    <row r="9" spans="1:6" ht="16" x14ac:dyDescent="0.2">
      <c r="A9" s="8"/>
      <c r="B9" s="8"/>
      <c r="C9" s="9"/>
      <c r="D9" s="9"/>
      <c r="E9" s="9"/>
      <c r="F9" s="9"/>
    </row>
    <row r="10" spans="1:6" ht="17" x14ac:dyDescent="0.2">
      <c r="A10" s="29"/>
      <c r="B10" s="29" t="s">
        <v>44</v>
      </c>
      <c r="C10" s="7">
        <v>-5000</v>
      </c>
      <c r="D10" s="7">
        <v>-5000</v>
      </c>
      <c r="E10" s="7">
        <v>-5000</v>
      </c>
      <c r="F10" s="7">
        <v>-5000</v>
      </c>
    </row>
    <row r="11" spans="1:6" ht="17" x14ac:dyDescent="0.2">
      <c r="A11" s="29"/>
      <c r="B11" s="29" t="s">
        <v>48</v>
      </c>
      <c r="C11" s="7"/>
      <c r="D11" s="7">
        <v>-10000</v>
      </c>
      <c r="E11" s="7"/>
      <c r="F11" s="7"/>
    </row>
    <row r="12" spans="1:6" ht="17" x14ac:dyDescent="0.2">
      <c r="A12" s="29"/>
      <c r="B12" s="29" t="s">
        <v>49</v>
      </c>
      <c r="C12" s="7">
        <v>-15000</v>
      </c>
      <c r="D12" s="7"/>
      <c r="E12" s="7"/>
      <c r="F12" s="7"/>
    </row>
    <row r="13" spans="1:6" ht="17" x14ac:dyDescent="0.2">
      <c r="A13" s="29"/>
      <c r="B13" s="29" t="s">
        <v>50</v>
      </c>
      <c r="C13" s="7">
        <v>-10000</v>
      </c>
      <c r="D13" s="7">
        <v>-10000</v>
      </c>
      <c r="E13" s="7">
        <v>-10000</v>
      </c>
      <c r="F13" s="7">
        <v>-10000</v>
      </c>
    </row>
    <row r="14" spans="1:6" ht="17" x14ac:dyDescent="0.2">
      <c r="A14" s="29"/>
      <c r="B14" s="29" t="s">
        <v>53</v>
      </c>
      <c r="C14" s="7"/>
      <c r="D14" s="7"/>
      <c r="E14" s="7">
        <v>20000</v>
      </c>
      <c r="F14" s="7">
        <v>20000</v>
      </c>
    </row>
    <row r="15" spans="1:6" ht="17" x14ac:dyDescent="0.2">
      <c r="A15" s="29"/>
      <c r="B15" s="29" t="s">
        <v>54</v>
      </c>
      <c r="C15" s="7">
        <v>-7000</v>
      </c>
      <c r="D15" s="7">
        <v>-7000</v>
      </c>
      <c r="E15" s="7"/>
      <c r="F15" s="7"/>
    </row>
    <row r="16" spans="1:6" ht="34" x14ac:dyDescent="0.2">
      <c r="A16" s="29"/>
      <c r="B16" s="29" t="s">
        <v>63</v>
      </c>
      <c r="C16" s="7"/>
      <c r="D16" s="7"/>
      <c r="E16" s="7"/>
      <c r="F16" s="7"/>
    </row>
    <row r="17" spans="1:6" ht="18" thickBot="1" x14ac:dyDescent="0.25">
      <c r="A17" s="30"/>
      <c r="B17" s="30" t="s">
        <v>55</v>
      </c>
      <c r="C17" s="10">
        <v>-900</v>
      </c>
      <c r="D17" s="10">
        <v>-1000</v>
      </c>
      <c r="E17" s="10">
        <v>-1000</v>
      </c>
      <c r="F17" s="10">
        <v>-1000</v>
      </c>
    </row>
    <row r="18" spans="1:6" ht="15" customHeight="1" x14ac:dyDescent="0.2">
      <c r="A18" s="71" t="s">
        <v>7</v>
      </c>
      <c r="B18" s="71" t="s">
        <v>36</v>
      </c>
      <c r="C18" s="69">
        <f>SUM(C9:C17)</f>
        <v>-37900</v>
      </c>
      <c r="D18" s="69">
        <f>SUM(D9:D17)</f>
        <v>-33000</v>
      </c>
      <c r="E18" s="69">
        <f>SUM(E9:E17)</f>
        <v>4000</v>
      </c>
      <c r="F18" s="69">
        <f>SUM(F9:F17)</f>
        <v>4000</v>
      </c>
    </row>
    <row r="19" spans="1:6" ht="15.75" customHeight="1" thickBot="1" x14ac:dyDescent="0.25">
      <c r="A19" s="72"/>
      <c r="B19" s="72"/>
      <c r="C19" s="70"/>
      <c r="D19" s="70"/>
      <c r="E19" s="70"/>
      <c r="F19" s="70"/>
    </row>
    <row r="20" spans="1:6" ht="16" x14ac:dyDescent="0.2">
      <c r="A20" s="5"/>
      <c r="B20" s="1"/>
      <c r="C20" s="1"/>
      <c r="D20" s="1"/>
      <c r="E20" s="1"/>
      <c r="F20" s="1"/>
    </row>
    <row r="21" spans="1:6" ht="19" thickBot="1" x14ac:dyDescent="0.25">
      <c r="A21" s="2" t="s">
        <v>22</v>
      </c>
      <c r="B21" s="1"/>
      <c r="C21" s="1"/>
      <c r="D21" s="1"/>
      <c r="E21" s="1"/>
      <c r="F21" s="1"/>
    </row>
    <row r="22" spans="1:6" ht="16" x14ac:dyDescent="0.2">
      <c r="A22" s="60" t="s">
        <v>23</v>
      </c>
      <c r="B22" s="60"/>
      <c r="C22" s="28">
        <v>2023</v>
      </c>
      <c r="D22" s="28">
        <v>2024</v>
      </c>
      <c r="E22" s="28">
        <v>2025</v>
      </c>
      <c r="F22" s="28">
        <v>2026</v>
      </c>
    </row>
    <row r="23" spans="1:6" ht="16" x14ac:dyDescent="0.2">
      <c r="A23" s="61" t="s">
        <v>24</v>
      </c>
      <c r="B23" s="62" t="s">
        <v>25</v>
      </c>
      <c r="C23" s="44">
        <f>C18-C24-C25-C26-C27</f>
        <v>-30813.0081300813</v>
      </c>
      <c r="D23" s="44">
        <f t="shared" ref="D23:F23" si="0">D18-D24-D25-D26-D27</f>
        <v>-26829.268292682926</v>
      </c>
      <c r="E23" s="44">
        <f t="shared" si="0"/>
        <v>3252.0325203252032</v>
      </c>
      <c r="F23" s="44">
        <f t="shared" si="0"/>
        <v>3252.0325203252032</v>
      </c>
    </row>
    <row r="24" spans="1:6" ht="16" x14ac:dyDescent="0.2">
      <c r="A24" s="63" t="s">
        <v>26</v>
      </c>
      <c r="B24" s="64" t="s">
        <v>27</v>
      </c>
      <c r="C24" s="44">
        <f>C18*0.23/1.23</f>
        <v>-7086.9918699186992</v>
      </c>
      <c r="D24" s="44">
        <f t="shared" ref="D24:F24" si="1">D18*0.23/1.23</f>
        <v>-6170.7317073170734</v>
      </c>
      <c r="E24" s="44">
        <f t="shared" si="1"/>
        <v>747.96747967479678</v>
      </c>
      <c r="F24" s="44">
        <f t="shared" si="1"/>
        <v>747.96747967479678</v>
      </c>
    </row>
    <row r="25" spans="1:6" ht="16" x14ac:dyDescent="0.2">
      <c r="A25" s="63" t="s">
        <v>28</v>
      </c>
      <c r="B25" s="64" t="s">
        <v>29</v>
      </c>
      <c r="C25" s="7"/>
      <c r="D25" s="7"/>
      <c r="E25" s="7"/>
      <c r="F25" s="7"/>
    </row>
    <row r="26" spans="1:6" ht="16" x14ac:dyDescent="0.2">
      <c r="A26" s="63" t="s">
        <v>30</v>
      </c>
      <c r="B26" s="64" t="s">
        <v>31</v>
      </c>
      <c r="C26" s="7"/>
      <c r="D26" s="7"/>
      <c r="E26" s="7"/>
      <c r="F26" s="7"/>
    </row>
    <row r="27" spans="1:6" ht="17" thickBot="1" x14ac:dyDescent="0.25">
      <c r="A27" s="65" t="s">
        <v>32</v>
      </c>
      <c r="B27" s="66" t="s">
        <v>33</v>
      </c>
      <c r="C27" s="45">
        <f>Drift!C36</f>
        <v>0</v>
      </c>
      <c r="D27" s="45">
        <f>Drift!D35</f>
        <v>0</v>
      </c>
      <c r="E27" s="45">
        <f>Drift!E35</f>
        <v>0</v>
      </c>
      <c r="F27" s="45">
        <f>Drift!F35</f>
        <v>0</v>
      </c>
    </row>
    <row r="28" spans="1:6" ht="17" thickBot="1" x14ac:dyDescent="0.25">
      <c r="A28" s="56" t="s">
        <v>34</v>
      </c>
      <c r="B28" s="57" t="s">
        <v>35</v>
      </c>
      <c r="C28" s="38">
        <f>SUM(C23:C27)</f>
        <v>-37900</v>
      </c>
      <c r="D28" s="38">
        <f t="shared" ref="D28:F28" si="2">SUM(D23:D27)</f>
        <v>-33000</v>
      </c>
      <c r="E28" s="38">
        <f t="shared" si="2"/>
        <v>4000</v>
      </c>
      <c r="F28" s="38">
        <f t="shared" si="2"/>
        <v>4000</v>
      </c>
    </row>
    <row r="29" spans="1:6" ht="16" thickBot="1" x14ac:dyDescent="0.25">
      <c r="A29" s="1"/>
      <c r="B29" s="1"/>
      <c r="C29" s="1"/>
      <c r="D29" s="1"/>
      <c r="E29" s="1"/>
      <c r="F29" s="1"/>
    </row>
    <row r="30" spans="1:6" ht="28.5" customHeight="1" thickBot="1" x14ac:dyDescent="0.25">
      <c r="A30" s="67" t="s">
        <v>37</v>
      </c>
      <c r="B30" s="68" t="s">
        <v>35</v>
      </c>
      <c r="C30" s="39">
        <f>C18-C28</f>
        <v>0</v>
      </c>
      <c r="D30" s="40">
        <f>D18-D28</f>
        <v>0</v>
      </c>
      <c r="E30" s="40">
        <f>E18-E28</f>
        <v>0</v>
      </c>
      <c r="F30" s="41">
        <f>F18-F28</f>
        <v>0</v>
      </c>
    </row>
    <row r="31" spans="1:6" ht="16" thickBot="1" x14ac:dyDescent="0.25">
      <c r="A31" s="1"/>
      <c r="B31" s="1"/>
      <c r="C31" s="1"/>
      <c r="D31" s="1"/>
      <c r="E31" s="1"/>
      <c r="F31" s="1"/>
    </row>
    <row r="32" spans="1:6" ht="17" thickBot="1" x14ac:dyDescent="0.25">
      <c r="A32" s="58" t="s">
        <v>38</v>
      </c>
      <c r="B32" s="59"/>
      <c r="C32" s="50">
        <f>(C23*7.4%)</f>
        <v>-2280.1626016260166</v>
      </c>
      <c r="D32" s="50">
        <f>(D23*7.4%)+C32</f>
        <v>-4265.5284552845533</v>
      </c>
      <c r="E32" s="50">
        <f>(E23*7.4%)+D32</f>
        <v>-4024.8780487804884</v>
      </c>
      <c r="F32" s="50">
        <f>(F23*7.4%)+E32</f>
        <v>-3784.2276422764235</v>
      </c>
    </row>
    <row r="33" spans="1:6" x14ac:dyDescent="0.2">
      <c r="A33" s="1"/>
      <c r="B33" s="1"/>
      <c r="C33" s="1"/>
      <c r="D33" s="1"/>
      <c r="E33" s="1"/>
      <c r="F33" s="1"/>
    </row>
    <row r="37" spans="1:6" ht="64" x14ac:dyDescent="0.2">
      <c r="B37" s="53" t="s">
        <v>64</v>
      </c>
    </row>
  </sheetData>
  <mergeCells count="15">
    <mergeCell ref="F18:F19"/>
    <mergeCell ref="A18:A19"/>
    <mergeCell ref="B18:B19"/>
    <mergeCell ref="C18:C19"/>
    <mergeCell ref="D18:D19"/>
    <mergeCell ref="E18:E19"/>
    <mergeCell ref="A28:B28"/>
    <mergeCell ref="A32:B32"/>
    <mergeCell ref="A22:B22"/>
    <mergeCell ref="A23:B23"/>
    <mergeCell ref="A24:B24"/>
    <mergeCell ref="A25:B25"/>
    <mergeCell ref="A26:B26"/>
    <mergeCell ref="A27:B27"/>
    <mergeCell ref="A30:B30"/>
  </mergeCells>
  <pageMargins left="0.7" right="0.7" top="0.75" bottom="0.75" header="0.3" footer="0.3"/>
  <pageSetup paperSize="9" scale="90" fitToHeight="0" orientation="portrait" verticalDpi="0" r:id="rId1"/>
  <ignoredErrors>
    <ignoredError sqref="C18:F1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2691BF3B878B4AB79E13DE5C2DCE4D" ma:contentTypeVersion="9" ma:contentTypeDescription="Opprett et nytt dokument." ma:contentTypeScope="" ma:versionID="bf9242fa983c32c2dc19a0a5179b68cd">
  <xsd:schema xmlns:xsd="http://www.w3.org/2001/XMLSchema" xmlns:xs="http://www.w3.org/2001/XMLSchema" xmlns:p="http://schemas.microsoft.com/office/2006/metadata/properties" xmlns:ns2="20e931dc-18c5-47a2-81b8-ee30ad1cc51b" xmlns:ns3="a1fa3fe0-b0c8-4e50-980b-8655ba7cbe39" targetNamespace="http://schemas.microsoft.com/office/2006/metadata/properties" ma:root="true" ma:fieldsID="8bdc06e64d62f5cb32d75d4f8ee3782e" ns2:_="" ns3:_="">
    <xsd:import namespace="20e931dc-18c5-47a2-81b8-ee30ad1cc51b"/>
    <xsd:import namespace="a1fa3fe0-b0c8-4e50-980b-8655ba7cbe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931dc-18c5-47a2-81b8-ee30ad1cc5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a3fe0-b0c8-4e50-980b-8655ba7cb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C41AE3-425A-45C4-9433-DD45EDBE7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931dc-18c5-47a2-81b8-ee30ad1cc51b"/>
    <ds:schemaRef ds:uri="a1fa3fe0-b0c8-4e50-980b-8655ba7cb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7794A3-C470-479A-B3B4-C1CBD9F41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A57DF2-1B30-4DA6-8CE8-EA778300D051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20e931dc-18c5-47a2-81b8-ee30ad1cc51b"/>
    <ds:schemaRef ds:uri="a1fa3fe0-b0c8-4e50-980b-8655ba7cbe39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Drift</vt:lpstr>
      <vt:lpstr>Investering</vt:lpstr>
      <vt:lpstr>Drift!Utskriftsområde</vt:lpstr>
    </vt:vector>
  </TitlesOfParts>
  <Manager/>
  <Company>Porsgrunn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Jakob Solheim</dc:creator>
  <cp:keywords/>
  <dc:description/>
  <cp:lastModifiedBy>Microsoft Office User</cp:lastModifiedBy>
  <cp:revision/>
  <dcterms:created xsi:type="dcterms:W3CDTF">2016-11-02T07:07:53Z</dcterms:created>
  <dcterms:modified xsi:type="dcterms:W3CDTF">2022-12-15T08:08:14Z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0x010100592691BF3B878B4AB79E13DE5C2DCE4D</vt:lpwstr>
  </property>
</Properties>
</file>